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0" windowHeight="716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<sst xmlns="http://schemas.openxmlformats.org/spreadsheetml/2006/main" count="377" uniqueCount="165">
  <si>
    <t>COMPLEJO HABITACIONAL INGENIERO RENATO DE MARCO</t>
  </si>
  <si>
    <t>LAVALLE 201- RIO CUARTO-CORDOBA</t>
  </si>
  <si>
    <t>DETALLE DE INGRESOS Y EGRESOS, CIERRE AL 31 DE MAYO DE 2022</t>
  </si>
  <si>
    <t>INGRESOS</t>
  </si>
  <si>
    <t>1er. Venc.</t>
  </si>
  <si>
    <t>2er. Venc.</t>
  </si>
  <si>
    <t>3er. Venc.</t>
  </si>
  <si>
    <t>TOTAL</t>
  </si>
  <si>
    <t>Expensas Ces</t>
  </si>
  <si>
    <t>Cobro de Expensas a traves de depósitos y transferencias bancarias</t>
  </si>
  <si>
    <t>Cobro de Expensas a traves de depósitos y transferencias bancarias (Expensas adeudadas)</t>
  </si>
  <si>
    <t>Cobro de Expensas en efectivo</t>
  </si>
  <si>
    <t>Compra llavero</t>
  </si>
  <si>
    <t>Cobro de expensas adeudadas en efectivo</t>
  </si>
  <si>
    <t>TOTAL INGRESOS</t>
  </si>
  <si>
    <t>EGRESOS</t>
  </si>
  <si>
    <t>Deuda ex administracion</t>
  </si>
  <si>
    <t>TOTAL EGRESOS</t>
  </si>
  <si>
    <t>BALANCE</t>
  </si>
  <si>
    <t>$</t>
  </si>
  <si>
    <t>CONFORMACION DE SALDOS</t>
  </si>
  <si>
    <t>Saldo Anterior</t>
  </si>
  <si>
    <t>Banco Macro</t>
  </si>
  <si>
    <t>Ingresos</t>
  </si>
  <si>
    <t>SUB TOTAL</t>
  </si>
  <si>
    <t>Entidad Recaudadora: CES</t>
  </si>
  <si>
    <t>Egresos</t>
  </si>
  <si>
    <t>Caja Chica</t>
  </si>
  <si>
    <t xml:space="preserve">SALDO    </t>
  </si>
  <si>
    <t>Saldo al 31/05/2022</t>
  </si>
  <si>
    <t xml:space="preserve">Los comprobantes de la presente liquidación se encuentran en poder de esta Administración.                                                         </t>
  </si>
  <si>
    <t>FECHA</t>
  </si>
  <si>
    <t>FACTURA</t>
  </si>
  <si>
    <t>N° FACTURA</t>
  </si>
  <si>
    <t>PROVEEDOR</t>
  </si>
  <si>
    <t>DESCRIPCIÓN</t>
  </si>
  <si>
    <t>ORIGEN DE PAGO</t>
  </si>
  <si>
    <t>FORMA DE PAGO</t>
  </si>
  <si>
    <t>RUBRO</t>
  </si>
  <si>
    <t>VALOR CALCULADO</t>
  </si>
  <si>
    <t>SANCOR COOPERATIVA DE SEGUROS</t>
  </si>
  <si>
    <t>SEGURO INTEGRAL</t>
  </si>
  <si>
    <t>BANCO MACRO</t>
  </si>
  <si>
    <t>DEBITO</t>
  </si>
  <si>
    <t>SEGUROS</t>
  </si>
  <si>
    <t>0001-00006649</t>
  </si>
  <si>
    <t>HUGUIMAR</t>
  </si>
  <si>
    <t>ENDUIDO</t>
  </si>
  <si>
    <t>CAJA CHICA</t>
  </si>
  <si>
    <t>EFECTIVO</t>
  </si>
  <si>
    <t>MATERIALES</t>
  </si>
  <si>
    <t>OXIGENO UNION</t>
  </si>
  <si>
    <t>ENTREGA POR PRESUPUESTO HIDROLAVADORA</t>
  </si>
  <si>
    <t>MANTENIMIENTO</t>
  </si>
  <si>
    <t>00001-00001816</t>
  </si>
  <si>
    <t>VILLA DEL SUR RIO 4</t>
  </si>
  <si>
    <t>BIDONES DE AGUA</t>
  </si>
  <si>
    <t>CARREFOUR</t>
  </si>
  <si>
    <t>GUANTES DE LATEX Y TRAPOS DE PISO</t>
  </si>
  <si>
    <t>RECIBO</t>
  </si>
  <si>
    <t xml:space="preserve">CAPRICHO </t>
  </si>
  <si>
    <t>ARTICULOS EVENTO</t>
  </si>
  <si>
    <t>GASTOS EVENTOS</t>
  </si>
  <si>
    <t>00082-00058900</t>
  </si>
  <si>
    <t>MARIJO S.A</t>
  </si>
  <si>
    <t>COMBUSTIBLE</t>
  </si>
  <si>
    <t>SERGIO TOLOSA</t>
  </si>
  <si>
    <t>TAREAS DE MANTENIMIENTO Y PINTURA</t>
  </si>
  <si>
    <t>00002-00000163</t>
  </si>
  <si>
    <t>VIDIRERIA</t>
  </si>
  <si>
    <t>VIDRIOS MATAFUEGOS</t>
  </si>
  <si>
    <t>2A33C16A</t>
  </si>
  <si>
    <t>FATHERY</t>
  </si>
  <si>
    <t>FEDERACION DE TRABAJADORES DE EDIFICIOS</t>
  </si>
  <si>
    <t>CARGAS SOCIALES</t>
  </si>
  <si>
    <t>00002-00003122</t>
  </si>
  <si>
    <t>IMPERIO CD</t>
  </si>
  <si>
    <t>TONERS ALT HP</t>
  </si>
  <si>
    <t>Papelería</t>
  </si>
  <si>
    <t>00002-00004629</t>
  </si>
  <si>
    <t>FERRETETIA EL INDIO</t>
  </si>
  <si>
    <t>MATERIALES DE FERRETERIA</t>
  </si>
  <si>
    <t>001-00022355</t>
  </si>
  <si>
    <t>CES</t>
  </si>
  <si>
    <t>COMISION POR MANTENIMIENTO DE CUENTA</t>
  </si>
  <si>
    <t>COMISIONES Y GASTOS BANCARIOS</t>
  </si>
  <si>
    <t>GERARDO CAFFA</t>
  </si>
  <si>
    <t>ARREGLOS DE HERRERIA</t>
  </si>
  <si>
    <t>00002-00000101</t>
  </si>
  <si>
    <t>LUBRICAM</t>
  </si>
  <si>
    <t>TACHOS DE BASURA ACEITE</t>
  </si>
  <si>
    <t xml:space="preserve">FACTURA </t>
  </si>
  <si>
    <t>00003-00000137</t>
  </si>
  <si>
    <t xml:space="preserve">GONZALEZ CARLOS DANIEL </t>
  </si>
  <si>
    <t>SERVICIO DE CERRAJERIA DOMICILIARIA</t>
  </si>
  <si>
    <t>00002-00000333</t>
  </si>
  <si>
    <t>GASTINI VICTORIA</t>
  </si>
  <si>
    <t>CARGA DE DEMANDAS Y DEUDAS</t>
  </si>
  <si>
    <t>HONORARIOS</t>
  </si>
  <si>
    <t>00001-00000170</t>
  </si>
  <si>
    <t>SERVICIOS Y ARIDOS</t>
  </si>
  <si>
    <t>CONTENEDOR</t>
  </si>
  <si>
    <t>0002-00010551</t>
  </si>
  <si>
    <t>PEDRO AYELLO</t>
  </si>
  <si>
    <t xml:space="preserve">ARTICULOS DE LIMPIEZA </t>
  </si>
  <si>
    <t xml:space="preserve">LIMPIEZA Y DESINFECCION </t>
  </si>
  <si>
    <t>0004-00032457</t>
  </si>
  <si>
    <t>ELECTRO NORTE</t>
  </si>
  <si>
    <t>PLAFONES LED</t>
  </si>
  <si>
    <t>INTEX</t>
  </si>
  <si>
    <t>COMODATO DE SENSORES</t>
  </si>
  <si>
    <t xml:space="preserve">CES </t>
  </si>
  <si>
    <t>00003-00000085</t>
  </si>
  <si>
    <t xml:space="preserve">GIRON VERONICA ANDREA </t>
  </si>
  <si>
    <t>HONORARIOS PROFESIONALES MARZO 2022</t>
  </si>
  <si>
    <t xml:space="preserve">BANCO MACRO </t>
  </si>
  <si>
    <t>00003-00000145</t>
  </si>
  <si>
    <t>FEDERICO GUZMAN</t>
  </si>
  <si>
    <t>0003-00013721</t>
  </si>
  <si>
    <t>BUENO PLAST</t>
  </si>
  <si>
    <t>BOLSAS DE RESIDUOS</t>
  </si>
  <si>
    <t>FIBERTEL CORPORATIVO</t>
  </si>
  <si>
    <t>INTERNET</t>
  </si>
  <si>
    <t>DEUDA EX ADMINISTRACION</t>
  </si>
  <si>
    <t>00002-00004578</t>
  </si>
  <si>
    <t>00003-00000020</t>
  </si>
  <si>
    <t>FRASCHETTI MARIA</t>
  </si>
  <si>
    <t>TAREAS ADMINISTRATIVAS</t>
  </si>
  <si>
    <t>TAREAS ADMINISTRACION</t>
  </si>
  <si>
    <t>SUTHERY</t>
  </si>
  <si>
    <t>GREMIO EMPLEADOS DE CONSORCIO</t>
  </si>
  <si>
    <t>48BCC76B</t>
  </si>
  <si>
    <t>EPEC</t>
  </si>
  <si>
    <t>SERVICIO DE ENERGIA ELECTRICA</t>
  </si>
  <si>
    <t>ENERGIA E ILUMINACION</t>
  </si>
  <si>
    <t>00001-00000052</t>
  </si>
  <si>
    <t>SEPRIV S.A.S.</t>
  </si>
  <si>
    <t>SEGUIRDAD ADOQUINADO</t>
  </si>
  <si>
    <t>AFIP</t>
  </si>
  <si>
    <t>IMPUESTOS AFIP</t>
  </si>
  <si>
    <t>GERMAN GOMEZ</t>
  </si>
  <si>
    <t>TAREAS DE MANTENIMIENTO DE BOMBAS Y CABLEADO</t>
  </si>
  <si>
    <t>6DBOF7E7</t>
  </si>
  <si>
    <t>0003-00000019</t>
  </si>
  <si>
    <t xml:space="preserve">FRASCHETTI MARIA VICTORIA </t>
  </si>
  <si>
    <t>HONORARIOS ADMINISTRACION</t>
  </si>
  <si>
    <t>00001-00000013</t>
  </si>
  <si>
    <t>TOLOSA SERGIO DANIEL</t>
  </si>
  <si>
    <t xml:space="preserve">TAREAS DE MANTENIMIENTO Y PINTURA DE TERRAZAS </t>
  </si>
  <si>
    <t>RODRIGUEZ CARLOS GABRIELTAREAS DE MANTENIMIENTO Y PINTURAS DE TERRAZA</t>
  </si>
  <si>
    <t>00001- 00000048</t>
  </si>
  <si>
    <t xml:space="preserve">SERVICIO DE VIGILANCIA </t>
  </si>
  <si>
    <t>00001-00000027</t>
  </si>
  <si>
    <t>JORGE JUAREZ</t>
  </si>
  <si>
    <t>MONTANTE AGUA FRIA M3 C2</t>
  </si>
  <si>
    <t>S/N</t>
  </si>
  <si>
    <t>CUELLO MARIA ANGELICA</t>
  </si>
  <si>
    <t>PAGO SUELDO DE PERSONAL ABRIL 2022</t>
  </si>
  <si>
    <t>SUELDOS PERSONAL</t>
  </si>
  <si>
    <t>NAVARRO PEDRO JUVENAL</t>
  </si>
  <si>
    <t>NAVARRO  EDUARDO NICOLAS</t>
  </si>
  <si>
    <t>MARTINEZ ROSA MERCEDES</t>
  </si>
  <si>
    <t>SOSA MARIANA SILVIA</t>
  </si>
  <si>
    <t>VEP</t>
  </si>
  <si>
    <t xml:space="preserve">CARGO SOCIALES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</si>
</sst>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&quot;$ &quot;#,##0.00"/>
    <numFmt numFmtId="166" formatCode="#,##0.00&quot; &quot;;&quot;-&quot;#,##0.00&quot; &quot;;&quot;-&quot;#&quot; &quot;;@&quot; &quot;"/>
    <numFmt numFmtId="167" formatCode="_ [$$-2C0A]\ * #,##0.00_ ;_ [$$-2C0A]\ * \-#,##0.00_ ;_ [$$-2C0A]\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6" fontId="1" fillId="0" borderId="0" applyFont="0" applyBorder="0" applyProtection="0">
      <alignment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6" fontId="2" fillId="0" borderId="10" xfId="45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8" fontId="2" fillId="0" borderId="10" xfId="0" applyNumberFormat="1" applyFont="1" applyBorder="1" applyAlignment="1">
      <alignment/>
    </xf>
    <xf numFmtId="166" fontId="3" fillId="0" borderId="10" xfId="45" applyFont="1" applyFill="1" applyBorder="1" applyAlignment="1">
      <alignment/>
    </xf>
    <xf numFmtId="166" fontId="2" fillId="33" borderId="10" xfId="45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Continuous" vertical="center" wrapText="1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167" fontId="38" fillId="34" borderId="10" xfId="49" applyNumberFormat="1" applyFont="1" applyFill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67" fontId="38" fillId="35" borderId="10" xfId="49" applyNumberFormat="1" applyFont="1" applyFill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4" fontId="38" fillId="0" borderId="10" xfId="0" applyNumberFormat="1" applyFont="1" applyBorder="1" applyAlignment="1">
      <alignment horizontal="right"/>
    </xf>
    <xf numFmtId="167" fontId="5" fillId="35" borderId="10" xfId="49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14" fontId="5" fillId="0" borderId="14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right"/>
    </xf>
    <xf numFmtId="167" fontId="38" fillId="35" borderId="14" xfId="49" applyNumberFormat="1" applyFont="1" applyFill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/>
    </xf>
    <xf numFmtId="167" fontId="38" fillId="35" borderId="15" xfId="49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Currency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ALANCE%2005-2022%20control%20vero%20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ALANCE%20MARZO%202021%20VICKY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JA CHICA 05-22"/>
      <sheetName val="CONCILIACION 05-22"/>
      <sheetName val="GASTOS 05-22"/>
      <sheetName val="CES 05-22"/>
      <sheetName val="TOTAL 06-22"/>
    </sheetNames>
    <sheetDataSet>
      <sheetData sheetId="0">
        <row r="7">
          <cell r="F7">
            <v>218610</v>
          </cell>
        </row>
        <row r="9">
          <cell r="F9">
            <v>3400</v>
          </cell>
        </row>
        <row r="85">
          <cell r="H85">
            <v>95756.34999999998</v>
          </cell>
        </row>
      </sheetData>
      <sheetData sheetId="1">
        <row r="10">
          <cell r="C10">
            <v>810650.1</v>
          </cell>
        </row>
        <row r="11">
          <cell r="C11">
            <v>282000</v>
          </cell>
        </row>
        <row r="53">
          <cell r="C53">
            <v>15000</v>
          </cell>
        </row>
        <row r="54">
          <cell r="C54">
            <v>70000</v>
          </cell>
        </row>
        <row r="91">
          <cell r="D91">
            <v>375545.41</v>
          </cell>
        </row>
      </sheetData>
      <sheetData sheetId="2">
        <row r="3">
          <cell r="I3">
            <v>11969.36</v>
          </cell>
        </row>
        <row r="4">
          <cell r="I4">
            <v>119128.92</v>
          </cell>
        </row>
        <row r="5">
          <cell r="I5">
            <v>91637</v>
          </cell>
        </row>
        <row r="6">
          <cell r="I6">
            <v>10000</v>
          </cell>
        </row>
        <row r="7">
          <cell r="I7">
            <v>159715.19</v>
          </cell>
        </row>
        <row r="8">
          <cell r="I8">
            <v>24259.7</v>
          </cell>
        </row>
        <row r="9">
          <cell r="I9">
            <v>433570.82</v>
          </cell>
        </row>
        <row r="10">
          <cell r="I10">
            <v>817578.86</v>
          </cell>
        </row>
        <row r="11">
          <cell r="I11">
            <v>23000</v>
          </cell>
        </row>
        <row r="12">
          <cell r="I12">
            <v>130766.19</v>
          </cell>
        </row>
      </sheetData>
      <sheetData sheetId="3">
        <row r="7">
          <cell r="E7">
            <v>434270</v>
          </cell>
        </row>
        <row r="28">
          <cell r="I28">
            <v>42261.55000000005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_FEBRERO_21"/>
      <sheetName val="GASTOS_MARZO_21 (2)"/>
      <sheetName val="Hoja1"/>
      <sheetName val="DETALLE_MARZO_2021"/>
      <sheetName val="CES MARZO 2021"/>
      <sheetName val="Caja Chica 03-2021"/>
      <sheetName val="CAJA_CHICA_ENERO_2020"/>
      <sheetName val="Hoja2"/>
    </sheetNames>
    <sheetDataSet>
      <sheetData sheetId="1">
        <row r="2">
          <cell r="I2" t="str">
            <v>Sueldos Personal</v>
          </cell>
        </row>
        <row r="3">
          <cell r="I3" t="str">
            <v>Cargas Sociales</v>
          </cell>
        </row>
        <row r="4">
          <cell r="I4" t="str">
            <v>Comisiones y Gastos Bancarios</v>
          </cell>
        </row>
        <row r="5">
          <cell r="I5" t="str">
            <v>Energia e Iluminación</v>
          </cell>
        </row>
        <row r="6">
          <cell r="I6" t="str">
            <v>Honorarios</v>
          </cell>
        </row>
        <row r="7">
          <cell r="I7" t="str">
            <v>Limpieza y Desinfección</v>
          </cell>
        </row>
        <row r="8">
          <cell r="I8" t="str">
            <v>Mantenimiento</v>
          </cell>
        </row>
        <row r="9">
          <cell r="I9" t="str">
            <v>Materiales</v>
          </cell>
        </row>
        <row r="11">
          <cell r="I11" t="str">
            <v>Seguros</v>
          </cell>
        </row>
        <row r="12">
          <cell r="I12" t="str">
            <v>Tasas e Impuestos</v>
          </cell>
        </row>
        <row r="13">
          <cell r="I13" t="str">
            <v>Papelería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28">
      <selection activeCell="J38" sqref="J38"/>
    </sheetView>
  </sheetViews>
  <sheetFormatPr defaultColWidth="11.421875" defaultRowHeight="15"/>
  <cols>
    <col min="1" max="1" width="21.140625" style="0" customWidth="1"/>
    <col min="2" max="2" width="12.7109375" style="0" customWidth="1"/>
    <col min="3" max="3" width="15.00390625" style="0" customWidth="1"/>
    <col min="4" max="4" width="29.57421875" style="0" customWidth="1"/>
    <col min="5" max="5" width="48.421875" style="0" customWidth="1"/>
    <col min="6" max="6" width="16.00390625" style="0" customWidth="1"/>
    <col min="7" max="7" width="14.00390625" style="0" customWidth="1"/>
    <col min="8" max="8" width="17.8515625" style="0" customWidth="1"/>
    <col min="9" max="9" width="18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2" t="s">
        <v>0</v>
      </c>
      <c r="B2" s="2"/>
      <c r="C2" s="2"/>
      <c r="D2" s="2"/>
      <c r="E2" s="2"/>
      <c r="F2" s="2"/>
    </row>
    <row r="3" spans="1:6" ht="15">
      <c r="A3" s="2" t="s">
        <v>1</v>
      </c>
      <c r="B3" s="2"/>
      <c r="C3" s="2"/>
      <c r="D3" s="2"/>
      <c r="E3" s="2"/>
      <c r="F3" s="2"/>
    </row>
    <row r="4" spans="1:6" ht="15">
      <c r="A4" s="3"/>
      <c r="B4" s="3"/>
      <c r="C4" s="3"/>
      <c r="D4" s="3"/>
      <c r="E4" s="3"/>
      <c r="F4" s="3"/>
    </row>
    <row r="5" spans="1:6" ht="15">
      <c r="A5" s="2" t="s">
        <v>2</v>
      </c>
      <c r="B5" s="2"/>
      <c r="C5" s="2"/>
      <c r="D5" s="2"/>
      <c r="E5" s="2"/>
      <c r="F5" s="2"/>
    </row>
    <row r="6" spans="1:6" ht="15">
      <c r="A6" s="3"/>
      <c r="B6" s="3"/>
      <c r="C6" s="3"/>
      <c r="D6" s="3"/>
      <c r="E6" s="3"/>
      <c r="F6" s="3"/>
    </row>
    <row r="7" spans="1:6" ht="15">
      <c r="A7" s="4" t="s">
        <v>3</v>
      </c>
      <c r="B7" s="5"/>
      <c r="C7" s="6" t="s">
        <v>4</v>
      </c>
      <c r="D7" s="6" t="s">
        <v>5</v>
      </c>
      <c r="E7" s="6" t="s">
        <v>6</v>
      </c>
      <c r="F7" s="7" t="s">
        <v>7</v>
      </c>
    </row>
    <row r="8" spans="1:6" ht="15">
      <c r="A8" s="5"/>
      <c r="B8" s="5" t="s">
        <v>8</v>
      </c>
      <c r="C8" s="8"/>
      <c r="D8" s="9"/>
      <c r="E8" s="10"/>
      <c r="F8" s="11">
        <f>+'[1]CES 05-22'!E7</f>
        <v>434270</v>
      </c>
    </row>
    <row r="9" spans="1:6" ht="14.25">
      <c r="A9" s="5"/>
      <c r="B9" s="12" t="s">
        <v>9</v>
      </c>
      <c r="C9" s="13"/>
      <c r="D9" s="14"/>
      <c r="E9" s="15"/>
      <c r="F9" s="11">
        <f>+'[1]CONCILIACION 05-22'!C10</f>
        <v>810650.1</v>
      </c>
    </row>
    <row r="10" spans="1:6" ht="14.25">
      <c r="A10" s="5"/>
      <c r="B10" s="16" t="s">
        <v>10</v>
      </c>
      <c r="C10" s="17"/>
      <c r="D10" s="18"/>
      <c r="E10" s="19"/>
      <c r="F10" s="11">
        <f>+'[1]CONCILIACION 05-22'!C11+'[1]CONCILIACION 05-22'!C53+'[1]CONCILIACION 05-22'!C54</f>
        <v>367000</v>
      </c>
    </row>
    <row r="11" spans="1:6" ht="15">
      <c r="A11" s="5"/>
      <c r="B11" s="12" t="s">
        <v>11</v>
      </c>
      <c r="C11" s="13"/>
      <c r="D11" s="14"/>
      <c r="E11" s="15"/>
      <c r="F11" s="11">
        <f>+'[1]CAJA CHICA 05-22'!F7</f>
        <v>218610</v>
      </c>
    </row>
    <row r="12" spans="1:6" ht="15">
      <c r="A12" s="5"/>
      <c r="B12" s="16" t="s">
        <v>12</v>
      </c>
      <c r="C12" s="17"/>
      <c r="D12" s="18"/>
      <c r="E12" s="19"/>
      <c r="F12" s="11">
        <f>+'[1]CAJA CHICA 05-22'!F9</f>
        <v>3400</v>
      </c>
    </row>
    <row r="13" spans="1:6" ht="15">
      <c r="A13" s="5"/>
      <c r="B13" s="16" t="s">
        <v>13</v>
      </c>
      <c r="C13" s="17"/>
      <c r="D13" s="18"/>
      <c r="E13" s="19"/>
      <c r="F13" s="11"/>
    </row>
    <row r="14" spans="1:6" ht="15">
      <c r="A14" s="5"/>
      <c r="B14" s="16"/>
      <c r="C14" s="17"/>
      <c r="D14" s="18"/>
      <c r="E14" s="19"/>
      <c r="F14" s="20"/>
    </row>
    <row r="15" spans="1:6" ht="15">
      <c r="A15" s="5"/>
      <c r="B15" s="4" t="s">
        <v>14</v>
      </c>
      <c r="C15" s="3"/>
      <c r="D15" s="3"/>
      <c r="E15" s="3"/>
      <c r="F15" s="21">
        <f>SUM(F8:F14)</f>
        <v>1833930.1</v>
      </c>
    </row>
    <row r="16" spans="1:6" ht="15">
      <c r="A16" s="5"/>
      <c r="B16" s="3"/>
      <c r="C16" s="3"/>
      <c r="D16" s="3"/>
      <c r="E16" s="3"/>
      <c r="F16" s="3"/>
    </row>
    <row r="17" spans="1:6" ht="15">
      <c r="A17" s="4" t="s">
        <v>15</v>
      </c>
      <c r="B17" s="3"/>
      <c r="C17" s="3"/>
      <c r="D17" s="3"/>
      <c r="E17" s="3"/>
      <c r="F17" s="3"/>
    </row>
    <row r="18" spans="1:6" ht="15">
      <c r="A18" s="5"/>
      <c r="B18" s="5" t="str">
        <f>+'[2]GASTOS_MARZO_21 (2)'!I2</f>
        <v>Sueldos Personal</v>
      </c>
      <c r="C18" s="3"/>
      <c r="D18" s="3"/>
      <c r="E18" s="3"/>
      <c r="F18" s="22">
        <f>+'[1]GASTOS 05-22'!I3</f>
        <v>11969.36</v>
      </c>
    </row>
    <row r="19" spans="1:6" ht="15">
      <c r="A19" s="5"/>
      <c r="B19" s="5" t="str">
        <f>+'[2]GASTOS_MARZO_21 (2)'!I3</f>
        <v>Cargas Sociales</v>
      </c>
      <c r="C19" s="3"/>
      <c r="D19" s="3"/>
      <c r="E19" s="3"/>
      <c r="F19" s="22">
        <f>+'[1]GASTOS 05-22'!I4</f>
        <v>119128.92</v>
      </c>
    </row>
    <row r="20" spans="1:6" ht="15">
      <c r="A20" s="5"/>
      <c r="B20" s="5" t="str">
        <f>+'[2]GASTOS_MARZO_21 (2)'!I4</f>
        <v>Comisiones y Gastos Bancarios</v>
      </c>
      <c r="C20" s="23"/>
      <c r="D20" s="23"/>
      <c r="E20" s="23"/>
      <c r="F20" s="22">
        <f>+'[1]GASTOS 05-22'!I5</f>
        <v>91637</v>
      </c>
    </row>
    <row r="21" spans="1:6" ht="15">
      <c r="A21" s="5"/>
      <c r="B21" s="5" t="str">
        <f>+'[2]GASTOS_MARZO_21 (2)'!I5</f>
        <v>Energia e Iluminación</v>
      </c>
      <c r="C21" s="3"/>
      <c r="D21" s="3"/>
      <c r="E21" s="3"/>
      <c r="F21" s="22">
        <f>+'[1]GASTOS 05-22'!I6</f>
        <v>10000</v>
      </c>
    </row>
    <row r="22" spans="1:6" ht="15">
      <c r="A22" s="5"/>
      <c r="B22" s="5" t="str">
        <f>+'[2]GASTOS_MARZO_21 (2)'!I6</f>
        <v>Honorarios</v>
      </c>
      <c r="C22" s="3"/>
      <c r="D22" s="3"/>
      <c r="E22" s="3"/>
      <c r="F22" s="22">
        <f>+'[1]GASTOS 05-22'!I7</f>
        <v>159715.19</v>
      </c>
    </row>
    <row r="23" spans="1:6" ht="15">
      <c r="A23" s="5"/>
      <c r="B23" s="5" t="str">
        <f>+'[2]GASTOS_MARZO_21 (2)'!I7</f>
        <v>Limpieza y Desinfección</v>
      </c>
      <c r="C23" s="3"/>
      <c r="D23" s="3"/>
      <c r="E23" s="3"/>
      <c r="F23" s="22">
        <f>+'[1]GASTOS 05-22'!I8</f>
        <v>24259.7</v>
      </c>
    </row>
    <row r="24" spans="1:6" ht="15">
      <c r="A24" s="5"/>
      <c r="B24" s="5" t="str">
        <f>+'[2]GASTOS_MARZO_21 (2)'!I8</f>
        <v>Mantenimiento</v>
      </c>
      <c r="C24" s="3"/>
      <c r="D24" s="3"/>
      <c r="E24" s="3"/>
      <c r="F24" s="22">
        <f>+'[1]GASTOS 05-22'!I9</f>
        <v>433570.82</v>
      </c>
    </row>
    <row r="25" spans="1:6" ht="15">
      <c r="A25" s="5"/>
      <c r="B25" s="5" t="str">
        <f>+'[2]GASTOS_MARZO_21 (2)'!I9</f>
        <v>Materiales</v>
      </c>
      <c r="C25" s="3"/>
      <c r="D25" s="3"/>
      <c r="E25" s="3"/>
      <c r="F25" s="22">
        <f>+'[1]GASTOS 05-22'!I10</f>
        <v>817578.86</v>
      </c>
    </row>
    <row r="26" spans="1:6" ht="15">
      <c r="A26" s="5"/>
      <c r="B26" s="5" t="s">
        <v>16</v>
      </c>
      <c r="C26" s="23"/>
      <c r="D26" s="23"/>
      <c r="E26" s="23"/>
      <c r="F26" s="22">
        <f>+'[1]GASTOS 05-22'!I11</f>
        <v>23000</v>
      </c>
    </row>
    <row r="27" spans="1:6" ht="15">
      <c r="A27" s="5"/>
      <c r="B27" s="5" t="str">
        <f>+'[2]GASTOS_MARZO_21 (2)'!I11</f>
        <v>Seguros</v>
      </c>
      <c r="C27" s="23"/>
      <c r="D27" s="23"/>
      <c r="E27" s="23"/>
      <c r="F27" s="22">
        <f>+'[1]GASTOS 05-22'!I12</f>
        <v>130766.19</v>
      </c>
    </row>
    <row r="28" spans="1:6" ht="15">
      <c r="A28" s="5"/>
      <c r="B28" s="5" t="str">
        <f>+'[2]GASTOS_MARZO_21 (2)'!I12</f>
        <v>Tasas e Impuestos</v>
      </c>
      <c r="C28" s="3"/>
      <c r="D28" s="3"/>
      <c r="E28" s="3"/>
      <c r="F28" s="22"/>
    </row>
    <row r="29" spans="1:6" ht="15">
      <c r="A29" s="5"/>
      <c r="B29" s="5" t="str">
        <f>+'[2]GASTOS_MARZO_21 (2)'!I13</f>
        <v>Papelería</v>
      </c>
      <c r="C29" s="23"/>
      <c r="D29" s="23"/>
      <c r="E29" s="23"/>
      <c r="F29" s="22"/>
    </row>
    <row r="30" spans="1:6" ht="15">
      <c r="A30" s="5"/>
      <c r="B30" s="5"/>
      <c r="C30" s="23"/>
      <c r="D30" s="23"/>
      <c r="E30" s="23"/>
      <c r="F30" s="22"/>
    </row>
    <row r="31" spans="1:6" ht="15">
      <c r="A31" s="5"/>
      <c r="B31" s="24" t="s">
        <v>17</v>
      </c>
      <c r="C31" s="24"/>
      <c r="D31" s="24"/>
      <c r="E31" s="24"/>
      <c r="F31" s="21">
        <f>SUM(F18:F30)</f>
        <v>1821626.04</v>
      </c>
    </row>
    <row r="32" spans="1:6" ht="15">
      <c r="A32" s="3"/>
      <c r="B32" s="3"/>
      <c r="C32" s="3"/>
      <c r="D32" s="3"/>
      <c r="E32" s="3"/>
      <c r="F32" s="3"/>
    </row>
    <row r="33" spans="1:6" ht="15">
      <c r="A33" s="24" t="s">
        <v>18</v>
      </c>
      <c r="B33" s="24"/>
      <c r="C33" s="23" t="s">
        <v>19</v>
      </c>
      <c r="D33" s="4" t="s">
        <v>20</v>
      </c>
      <c r="E33" s="4"/>
      <c r="F33" s="23" t="s">
        <v>19</v>
      </c>
    </row>
    <row r="34" spans="1:6" ht="15">
      <c r="A34" s="5"/>
      <c r="B34" s="5" t="s">
        <v>21</v>
      </c>
      <c r="C34" s="21">
        <v>501259.25</v>
      </c>
      <c r="D34" s="12" t="s">
        <v>22</v>
      </c>
      <c r="E34" s="12"/>
      <c r="F34" s="21">
        <f>+'[1]CONCILIACION 05-22'!D91</f>
        <v>375545.41</v>
      </c>
    </row>
    <row r="35" spans="1:6" ht="15">
      <c r="A35" s="5"/>
      <c r="B35" s="5" t="s">
        <v>23</v>
      </c>
      <c r="C35" s="21">
        <f>+F15</f>
        <v>1833930.1</v>
      </c>
      <c r="D35" s="3"/>
      <c r="E35" s="3"/>
      <c r="F35" s="21"/>
    </row>
    <row r="36" spans="1:6" ht="15">
      <c r="A36" s="5"/>
      <c r="B36" s="5" t="s">
        <v>24</v>
      </c>
      <c r="C36" s="21">
        <f>+C34+C35</f>
        <v>2335189.35</v>
      </c>
      <c r="D36" s="12" t="s">
        <v>25</v>
      </c>
      <c r="E36" s="12"/>
      <c r="F36" s="21">
        <f>+'[1]CES 05-22'!I28</f>
        <v>42261.55000000005</v>
      </c>
    </row>
    <row r="37" spans="1:6" ht="15">
      <c r="A37" s="5"/>
      <c r="B37" s="5" t="s">
        <v>26</v>
      </c>
      <c r="C37" s="21">
        <f>+F31</f>
        <v>1821626.04</v>
      </c>
      <c r="D37" s="12" t="s">
        <v>27</v>
      </c>
      <c r="E37" s="12"/>
      <c r="F37" s="21">
        <f>+'[1]CAJA CHICA 05-22'!H85</f>
        <v>95756.34999999998</v>
      </c>
    </row>
    <row r="38" spans="1:6" ht="15">
      <c r="A38" s="5"/>
      <c r="B38" s="4" t="s">
        <v>28</v>
      </c>
      <c r="C38" s="21">
        <f>C36-C37</f>
        <v>513563.31000000006</v>
      </c>
      <c r="D38" s="24" t="s">
        <v>29</v>
      </c>
      <c r="E38" s="24"/>
      <c r="F38" s="21">
        <f>SUM(F33:F37)</f>
        <v>513563.31</v>
      </c>
    </row>
    <row r="39" spans="1:6" ht="14.25">
      <c r="A39" s="25" t="s">
        <v>30</v>
      </c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25"/>
      <c r="F40" s="25"/>
    </row>
    <row r="42" spans="1:9" ht="14.25">
      <c r="A42" s="26" t="s">
        <v>31</v>
      </c>
      <c r="B42" s="27" t="s">
        <v>32</v>
      </c>
      <c r="C42" s="28" t="s">
        <v>33</v>
      </c>
      <c r="D42" s="27" t="s">
        <v>34</v>
      </c>
      <c r="E42" s="27" t="s">
        <v>35</v>
      </c>
      <c r="F42" s="27" t="s">
        <v>36</v>
      </c>
      <c r="G42" s="27" t="s">
        <v>37</v>
      </c>
      <c r="H42" s="27" t="s">
        <v>38</v>
      </c>
      <c r="I42" s="29" t="s">
        <v>39</v>
      </c>
    </row>
    <row r="43" spans="1:9" ht="15">
      <c r="A43" s="30">
        <v>44698</v>
      </c>
      <c r="B43" s="31"/>
      <c r="C43" s="32"/>
      <c r="D43" s="33" t="s">
        <v>40</v>
      </c>
      <c r="E43" s="33" t="s">
        <v>41</v>
      </c>
      <c r="F43" s="33" t="s">
        <v>42</v>
      </c>
      <c r="G43" s="33" t="s">
        <v>43</v>
      </c>
      <c r="H43" s="16" t="s">
        <v>44</v>
      </c>
      <c r="I43" s="34">
        <v>492</v>
      </c>
    </row>
    <row r="44" spans="1:9" ht="15">
      <c r="A44" s="30">
        <v>44692</v>
      </c>
      <c r="B44" s="31"/>
      <c r="C44" s="32"/>
      <c r="D44" s="33" t="s">
        <v>40</v>
      </c>
      <c r="E44" s="33" t="s">
        <v>41</v>
      </c>
      <c r="F44" s="33" t="s">
        <v>42</v>
      </c>
      <c r="G44" s="33" t="s">
        <v>43</v>
      </c>
      <c r="H44" s="16" t="s">
        <v>44</v>
      </c>
      <c r="I44" s="34">
        <v>1637</v>
      </c>
    </row>
    <row r="45" spans="1:9" ht="15">
      <c r="A45" s="35">
        <v>44701</v>
      </c>
      <c r="B45" s="31" t="s">
        <v>32</v>
      </c>
      <c r="C45" s="32" t="s">
        <v>45</v>
      </c>
      <c r="D45" s="31" t="s">
        <v>46</v>
      </c>
      <c r="E45" s="31" t="s">
        <v>47</v>
      </c>
      <c r="F45" s="31" t="s">
        <v>48</v>
      </c>
      <c r="G45" s="31" t="s">
        <v>49</v>
      </c>
      <c r="H45" s="31" t="s">
        <v>50</v>
      </c>
      <c r="I45" s="34">
        <v>1682.68</v>
      </c>
    </row>
    <row r="46" spans="1:9" ht="15">
      <c r="A46" s="35">
        <v>44700</v>
      </c>
      <c r="B46" s="31"/>
      <c r="C46" s="32"/>
      <c r="D46" s="36" t="s">
        <v>51</v>
      </c>
      <c r="E46" s="36" t="s">
        <v>52</v>
      </c>
      <c r="F46" s="36" t="s">
        <v>42</v>
      </c>
      <c r="G46" s="36" t="s">
        <v>43</v>
      </c>
      <c r="H46" s="36" t="s">
        <v>53</v>
      </c>
      <c r="I46" s="34">
        <v>2000</v>
      </c>
    </row>
    <row r="47" spans="1:9" ht="15">
      <c r="A47" s="35">
        <v>44686</v>
      </c>
      <c r="B47" s="36" t="s">
        <v>32</v>
      </c>
      <c r="C47" s="32" t="s">
        <v>54</v>
      </c>
      <c r="D47" s="31" t="s">
        <v>55</v>
      </c>
      <c r="E47" s="36" t="s">
        <v>56</v>
      </c>
      <c r="F47" s="36" t="s">
        <v>48</v>
      </c>
      <c r="G47" s="36" t="s">
        <v>49</v>
      </c>
      <c r="H47" s="36" t="s">
        <v>50</v>
      </c>
      <c r="I47" s="34">
        <v>2000</v>
      </c>
    </row>
    <row r="48" spans="1:9" ht="15">
      <c r="A48" s="35">
        <v>44709</v>
      </c>
      <c r="B48" s="36" t="s">
        <v>32</v>
      </c>
      <c r="C48" s="32">
        <v>84711</v>
      </c>
      <c r="D48" s="36" t="s">
        <v>57</v>
      </c>
      <c r="E48" s="36" t="s">
        <v>58</v>
      </c>
      <c r="F48" s="36" t="s">
        <v>48</v>
      </c>
      <c r="G48" s="36" t="s">
        <v>49</v>
      </c>
      <c r="H48" s="36" t="s">
        <v>50</v>
      </c>
      <c r="I48" s="34">
        <v>2366</v>
      </c>
    </row>
    <row r="49" spans="1:9" ht="14.25">
      <c r="A49" s="30">
        <v>44685</v>
      </c>
      <c r="B49" s="31"/>
      <c r="C49" s="32"/>
      <c r="D49" s="33" t="s">
        <v>40</v>
      </c>
      <c r="E49" s="33" t="s">
        <v>41</v>
      </c>
      <c r="F49" s="33" t="s">
        <v>42</v>
      </c>
      <c r="G49" s="33" t="s">
        <v>43</v>
      </c>
      <c r="H49" s="16" t="s">
        <v>44</v>
      </c>
      <c r="I49" s="34">
        <v>2407</v>
      </c>
    </row>
    <row r="50" spans="1:9" ht="14.25">
      <c r="A50" s="35">
        <v>44695</v>
      </c>
      <c r="B50" s="31" t="s">
        <v>59</v>
      </c>
      <c r="C50" s="32"/>
      <c r="D50" s="31" t="s">
        <v>60</v>
      </c>
      <c r="E50" s="31" t="s">
        <v>61</v>
      </c>
      <c r="F50" s="31" t="s">
        <v>48</v>
      </c>
      <c r="G50" s="31" t="s">
        <v>49</v>
      </c>
      <c r="H50" s="31" t="s">
        <v>62</v>
      </c>
      <c r="I50" s="34">
        <v>2500</v>
      </c>
    </row>
    <row r="51" spans="1:9" ht="14.25">
      <c r="A51" s="35">
        <v>44683</v>
      </c>
      <c r="B51" s="31" t="s">
        <v>32</v>
      </c>
      <c r="C51" s="32" t="s">
        <v>63</v>
      </c>
      <c r="D51" s="31" t="s">
        <v>64</v>
      </c>
      <c r="E51" s="31" t="s">
        <v>65</v>
      </c>
      <c r="F51" s="31" t="s">
        <v>48</v>
      </c>
      <c r="G51" s="31" t="s">
        <v>49</v>
      </c>
      <c r="H51" s="31" t="s">
        <v>50</v>
      </c>
      <c r="I51" s="34">
        <v>2696.36</v>
      </c>
    </row>
    <row r="52" spans="1:9" ht="14.25">
      <c r="A52" s="35">
        <v>44699</v>
      </c>
      <c r="B52" s="36" t="s">
        <v>59</v>
      </c>
      <c r="C52" s="32">
        <v>53757583</v>
      </c>
      <c r="D52" s="36" t="s">
        <v>66</v>
      </c>
      <c r="E52" s="31" t="s">
        <v>67</v>
      </c>
      <c r="F52" s="31" t="s">
        <v>48</v>
      </c>
      <c r="G52" s="31" t="s">
        <v>49</v>
      </c>
      <c r="H52" s="31" t="s">
        <v>53</v>
      </c>
      <c r="I52" s="34">
        <v>3000</v>
      </c>
    </row>
    <row r="53" spans="1:9" ht="14.25">
      <c r="A53" s="35">
        <v>44700</v>
      </c>
      <c r="B53" s="31" t="s">
        <v>32</v>
      </c>
      <c r="C53" s="32" t="s">
        <v>68</v>
      </c>
      <c r="D53" s="31" t="s">
        <v>69</v>
      </c>
      <c r="E53" s="31" t="s">
        <v>70</v>
      </c>
      <c r="F53" s="31" t="s">
        <v>48</v>
      </c>
      <c r="G53" s="31" t="s">
        <v>49</v>
      </c>
      <c r="H53" s="31" t="s">
        <v>50</v>
      </c>
      <c r="I53" s="34">
        <v>3000</v>
      </c>
    </row>
    <row r="54" spans="1:9" ht="14.25">
      <c r="A54" s="35">
        <v>44701</v>
      </c>
      <c r="B54" s="31" t="s">
        <v>32</v>
      </c>
      <c r="C54" s="32" t="s">
        <v>71</v>
      </c>
      <c r="D54" s="31" t="s">
        <v>72</v>
      </c>
      <c r="E54" s="31" t="s">
        <v>73</v>
      </c>
      <c r="F54" s="31" t="s">
        <v>48</v>
      </c>
      <c r="G54" s="31" t="s">
        <v>49</v>
      </c>
      <c r="H54" s="31" t="s">
        <v>74</v>
      </c>
      <c r="I54" s="34">
        <v>3517.13</v>
      </c>
    </row>
    <row r="55" spans="1:9" ht="14.25">
      <c r="A55" s="35">
        <v>44708</v>
      </c>
      <c r="B55" s="36" t="s">
        <v>32</v>
      </c>
      <c r="C55" s="32" t="s">
        <v>75</v>
      </c>
      <c r="D55" s="36" t="s">
        <v>76</v>
      </c>
      <c r="E55" s="36" t="s">
        <v>77</v>
      </c>
      <c r="F55" s="36" t="s">
        <v>48</v>
      </c>
      <c r="G55" s="36" t="s">
        <v>49</v>
      </c>
      <c r="H55" s="16" t="s">
        <v>78</v>
      </c>
      <c r="I55" s="34">
        <v>3600</v>
      </c>
    </row>
    <row r="56" spans="1:9" ht="14.25">
      <c r="A56" s="35">
        <v>44701</v>
      </c>
      <c r="B56" s="31" t="s">
        <v>32</v>
      </c>
      <c r="C56" s="32" t="s">
        <v>79</v>
      </c>
      <c r="D56" s="31" t="s">
        <v>80</v>
      </c>
      <c r="E56" s="31" t="s">
        <v>81</v>
      </c>
      <c r="F56" s="31" t="s">
        <v>48</v>
      </c>
      <c r="G56" s="31" t="s">
        <v>49</v>
      </c>
      <c r="H56" s="31" t="s">
        <v>50</v>
      </c>
      <c r="I56" s="34">
        <v>4620</v>
      </c>
    </row>
    <row r="57" spans="1:9" ht="14.25">
      <c r="A57" s="35">
        <v>44682</v>
      </c>
      <c r="B57" s="36" t="s">
        <v>32</v>
      </c>
      <c r="C57" s="37" t="s">
        <v>82</v>
      </c>
      <c r="D57" s="38" t="s">
        <v>83</v>
      </c>
      <c r="E57" s="38" t="s">
        <v>84</v>
      </c>
      <c r="F57" s="38" t="s">
        <v>83</v>
      </c>
      <c r="G57" s="38" t="s">
        <v>43</v>
      </c>
      <c r="H57" s="38" t="s">
        <v>85</v>
      </c>
      <c r="I57" s="34">
        <v>5205.4</v>
      </c>
    </row>
    <row r="58" spans="1:9" ht="14.25">
      <c r="A58" s="35">
        <v>44708</v>
      </c>
      <c r="B58" s="36" t="s">
        <v>59</v>
      </c>
      <c r="C58" s="32">
        <v>53757588</v>
      </c>
      <c r="D58" s="36" t="s">
        <v>86</v>
      </c>
      <c r="E58" s="36" t="s">
        <v>87</v>
      </c>
      <c r="F58" s="36" t="s">
        <v>48</v>
      </c>
      <c r="G58" s="36" t="s">
        <v>49</v>
      </c>
      <c r="H58" s="36" t="s">
        <v>53</v>
      </c>
      <c r="I58" s="34">
        <v>5400</v>
      </c>
    </row>
    <row r="59" spans="1:9" ht="14.25">
      <c r="A59" s="35">
        <v>44700</v>
      </c>
      <c r="B59" s="36" t="s">
        <v>32</v>
      </c>
      <c r="C59" s="37" t="s">
        <v>88</v>
      </c>
      <c r="D59" s="36" t="s">
        <v>89</v>
      </c>
      <c r="E59" s="36" t="s">
        <v>90</v>
      </c>
      <c r="F59" s="36" t="s">
        <v>42</v>
      </c>
      <c r="G59" s="36" t="s">
        <v>43</v>
      </c>
      <c r="H59" s="36" t="s">
        <v>50</v>
      </c>
      <c r="I59" s="34">
        <v>9000</v>
      </c>
    </row>
    <row r="60" spans="1:9" ht="14.25">
      <c r="A60" s="30">
        <v>44685</v>
      </c>
      <c r="B60" s="31"/>
      <c r="C60" s="32"/>
      <c r="D60" s="33" t="s">
        <v>40</v>
      </c>
      <c r="E60" s="33" t="s">
        <v>41</v>
      </c>
      <c r="F60" s="33" t="s">
        <v>42</v>
      </c>
      <c r="G60" s="33" t="s">
        <v>43</v>
      </c>
      <c r="H60" s="16" t="s">
        <v>44</v>
      </c>
      <c r="I60" s="34">
        <v>9772</v>
      </c>
    </row>
    <row r="61" spans="1:9" ht="14.25">
      <c r="A61" s="39">
        <v>44657</v>
      </c>
      <c r="B61" s="31" t="s">
        <v>91</v>
      </c>
      <c r="C61" s="32" t="s">
        <v>92</v>
      </c>
      <c r="D61" s="31" t="s">
        <v>93</v>
      </c>
      <c r="E61" s="31" t="s">
        <v>94</v>
      </c>
      <c r="F61" s="31" t="s">
        <v>42</v>
      </c>
      <c r="G61" s="31" t="s">
        <v>43</v>
      </c>
      <c r="H61" s="31" t="s">
        <v>53</v>
      </c>
      <c r="I61" s="34">
        <v>10000</v>
      </c>
    </row>
    <row r="62" spans="1:9" ht="14.25">
      <c r="A62" s="35">
        <v>44686</v>
      </c>
      <c r="B62" s="31" t="s">
        <v>32</v>
      </c>
      <c r="C62" s="32" t="s">
        <v>95</v>
      </c>
      <c r="D62" s="31" t="s">
        <v>96</v>
      </c>
      <c r="E62" s="31" t="s">
        <v>97</v>
      </c>
      <c r="F62" s="31" t="s">
        <v>48</v>
      </c>
      <c r="G62" s="31" t="s">
        <v>49</v>
      </c>
      <c r="H62" s="31" t="s">
        <v>98</v>
      </c>
      <c r="I62" s="34">
        <v>10000</v>
      </c>
    </row>
    <row r="63" spans="1:9" ht="14.25">
      <c r="A63" s="35">
        <v>44686</v>
      </c>
      <c r="B63" s="31" t="s">
        <v>32</v>
      </c>
      <c r="C63" s="32" t="s">
        <v>99</v>
      </c>
      <c r="D63" s="31" t="s">
        <v>100</v>
      </c>
      <c r="E63" s="31" t="s">
        <v>101</v>
      </c>
      <c r="F63" s="31" t="s">
        <v>42</v>
      </c>
      <c r="G63" s="31" t="s">
        <v>43</v>
      </c>
      <c r="H63" s="31" t="s">
        <v>50</v>
      </c>
      <c r="I63" s="34">
        <v>10000</v>
      </c>
    </row>
    <row r="64" spans="1:9" ht="14.25">
      <c r="A64" s="30">
        <v>44700</v>
      </c>
      <c r="B64" s="31" t="s">
        <v>91</v>
      </c>
      <c r="C64" s="32" t="s">
        <v>102</v>
      </c>
      <c r="D64" s="31" t="s">
        <v>103</v>
      </c>
      <c r="E64" s="31" t="s">
        <v>104</v>
      </c>
      <c r="F64" s="31" t="s">
        <v>42</v>
      </c>
      <c r="G64" s="31" t="s">
        <v>43</v>
      </c>
      <c r="H64" s="31" t="s">
        <v>105</v>
      </c>
      <c r="I64" s="34">
        <v>11600</v>
      </c>
    </row>
    <row r="65" spans="1:9" ht="14.25">
      <c r="A65" s="35">
        <v>44698</v>
      </c>
      <c r="B65" s="31" t="s">
        <v>32</v>
      </c>
      <c r="C65" s="32" t="s">
        <v>106</v>
      </c>
      <c r="D65" s="31" t="s">
        <v>107</v>
      </c>
      <c r="E65" s="31" t="s">
        <v>108</v>
      </c>
      <c r="F65" s="31" t="s">
        <v>48</v>
      </c>
      <c r="G65" s="31" t="s">
        <v>49</v>
      </c>
      <c r="H65" s="31" t="s">
        <v>50</v>
      </c>
      <c r="I65" s="34">
        <v>12686.58</v>
      </c>
    </row>
    <row r="66" spans="1:9" ht="14.25">
      <c r="A66" s="39">
        <v>44688</v>
      </c>
      <c r="B66" s="33" t="s">
        <v>59</v>
      </c>
      <c r="C66" s="32">
        <v>418480</v>
      </c>
      <c r="D66" s="33" t="s">
        <v>109</v>
      </c>
      <c r="E66" s="33" t="s">
        <v>110</v>
      </c>
      <c r="F66" s="33" t="s">
        <v>111</v>
      </c>
      <c r="G66" s="33" t="s">
        <v>43</v>
      </c>
      <c r="H66" s="33" t="s">
        <v>53</v>
      </c>
      <c r="I66" s="40">
        <v>13000</v>
      </c>
    </row>
    <row r="67" spans="1:9" ht="14.25">
      <c r="A67" s="30">
        <v>44700</v>
      </c>
      <c r="B67" s="31" t="s">
        <v>91</v>
      </c>
      <c r="C67" s="32" t="s">
        <v>112</v>
      </c>
      <c r="D67" s="31" t="s">
        <v>113</v>
      </c>
      <c r="E67" s="31" t="s">
        <v>114</v>
      </c>
      <c r="F67" s="31" t="s">
        <v>115</v>
      </c>
      <c r="G67" s="31" t="s">
        <v>43</v>
      </c>
      <c r="H67" s="31" t="s">
        <v>98</v>
      </c>
      <c r="I67" s="34">
        <v>13816</v>
      </c>
    </row>
    <row r="68" spans="1:9" ht="14.25">
      <c r="A68" s="39">
        <v>44691</v>
      </c>
      <c r="B68" s="31" t="s">
        <v>91</v>
      </c>
      <c r="C68" s="32" t="s">
        <v>116</v>
      </c>
      <c r="D68" s="31" t="s">
        <v>93</v>
      </c>
      <c r="E68" s="31" t="s">
        <v>94</v>
      </c>
      <c r="F68" s="31" t="s">
        <v>42</v>
      </c>
      <c r="G68" s="31" t="s">
        <v>43</v>
      </c>
      <c r="H68" s="31" t="s">
        <v>53</v>
      </c>
      <c r="I68" s="34">
        <v>14000</v>
      </c>
    </row>
    <row r="69" spans="1:9" ht="14.25">
      <c r="A69" s="35">
        <v>44698</v>
      </c>
      <c r="B69" s="31" t="s">
        <v>32</v>
      </c>
      <c r="C69" s="32"/>
      <c r="D69" s="31" t="s">
        <v>117</v>
      </c>
      <c r="E69" s="31" t="s">
        <v>67</v>
      </c>
      <c r="F69" s="31" t="s">
        <v>48</v>
      </c>
      <c r="G69" s="31" t="s">
        <v>49</v>
      </c>
      <c r="H69" s="31" t="s">
        <v>53</v>
      </c>
      <c r="I69" s="34">
        <v>14000</v>
      </c>
    </row>
    <row r="70" spans="1:9" ht="14.25">
      <c r="A70" s="35">
        <v>44700</v>
      </c>
      <c r="B70" s="31" t="s">
        <v>32</v>
      </c>
      <c r="C70" s="32" t="s">
        <v>118</v>
      </c>
      <c r="D70" s="31" t="s">
        <v>119</v>
      </c>
      <c r="E70" s="31" t="s">
        <v>120</v>
      </c>
      <c r="F70" s="31" t="s">
        <v>42</v>
      </c>
      <c r="G70" s="31" t="s">
        <v>43</v>
      </c>
      <c r="H70" s="31" t="s">
        <v>50</v>
      </c>
      <c r="I70" s="34">
        <v>14249.57</v>
      </c>
    </row>
    <row r="71" spans="1:9" ht="14.25">
      <c r="A71" s="39">
        <v>44693</v>
      </c>
      <c r="B71" s="31" t="s">
        <v>59</v>
      </c>
      <c r="C71" s="32">
        <v>418446</v>
      </c>
      <c r="D71" s="31" t="s">
        <v>121</v>
      </c>
      <c r="E71" s="31" t="s">
        <v>122</v>
      </c>
      <c r="F71" s="31" t="s">
        <v>83</v>
      </c>
      <c r="G71" s="31" t="s">
        <v>43</v>
      </c>
      <c r="H71" s="31" t="s">
        <v>123</v>
      </c>
      <c r="I71" s="34">
        <v>14794.22</v>
      </c>
    </row>
    <row r="72" spans="1:9" ht="14.25">
      <c r="A72" s="35">
        <v>44707</v>
      </c>
      <c r="B72" s="31" t="s">
        <v>32</v>
      </c>
      <c r="C72" s="32" t="s">
        <v>99</v>
      </c>
      <c r="D72" s="31" t="s">
        <v>100</v>
      </c>
      <c r="E72" s="31" t="s">
        <v>101</v>
      </c>
      <c r="F72" s="31" t="s">
        <v>42</v>
      </c>
      <c r="G72" s="31" t="s">
        <v>43</v>
      </c>
      <c r="H72" s="31" t="s">
        <v>50</v>
      </c>
      <c r="I72" s="34">
        <v>15000</v>
      </c>
    </row>
    <row r="73" spans="1:9" ht="14.25">
      <c r="A73" s="35">
        <v>44683</v>
      </c>
      <c r="B73" s="31" t="s">
        <v>32</v>
      </c>
      <c r="C73" s="32" t="s">
        <v>124</v>
      </c>
      <c r="D73" s="31" t="s">
        <v>80</v>
      </c>
      <c r="E73" s="31" t="s">
        <v>81</v>
      </c>
      <c r="F73" s="31" t="s">
        <v>48</v>
      </c>
      <c r="G73" s="31" t="s">
        <v>49</v>
      </c>
      <c r="H73" s="31" t="s">
        <v>50</v>
      </c>
      <c r="I73" s="34">
        <v>18150</v>
      </c>
    </row>
    <row r="74" spans="1:9" ht="14.25">
      <c r="A74" s="35">
        <v>44700</v>
      </c>
      <c r="B74" s="31" t="s">
        <v>32</v>
      </c>
      <c r="C74" s="32" t="s">
        <v>125</v>
      </c>
      <c r="D74" s="31" t="s">
        <v>126</v>
      </c>
      <c r="E74" s="31" t="s">
        <v>127</v>
      </c>
      <c r="F74" s="31" t="s">
        <v>48</v>
      </c>
      <c r="G74" s="31" t="s">
        <v>49</v>
      </c>
      <c r="H74" s="31" t="s">
        <v>98</v>
      </c>
      <c r="I74" s="34">
        <v>18780</v>
      </c>
    </row>
    <row r="75" spans="1:9" ht="14.25">
      <c r="A75" s="35">
        <v>44708</v>
      </c>
      <c r="B75" s="36" t="s">
        <v>32</v>
      </c>
      <c r="C75" s="32"/>
      <c r="D75" s="36" t="s">
        <v>126</v>
      </c>
      <c r="E75" s="36" t="s">
        <v>128</v>
      </c>
      <c r="F75" s="36" t="s">
        <v>48</v>
      </c>
      <c r="G75" s="36" t="s">
        <v>49</v>
      </c>
      <c r="H75" s="36" t="s">
        <v>98</v>
      </c>
      <c r="I75" s="34">
        <v>18785</v>
      </c>
    </row>
    <row r="76" spans="1:9" ht="14.25">
      <c r="A76" s="41">
        <v>44712</v>
      </c>
      <c r="B76" s="31"/>
      <c r="C76" s="32"/>
      <c r="D76" s="38" t="s">
        <v>42</v>
      </c>
      <c r="E76" s="38" t="s">
        <v>84</v>
      </c>
      <c r="F76" s="38" t="s">
        <v>42</v>
      </c>
      <c r="G76" s="38" t="s">
        <v>43</v>
      </c>
      <c r="H76" s="12" t="s">
        <v>85</v>
      </c>
      <c r="I76" s="34">
        <v>24259.7</v>
      </c>
    </row>
    <row r="77" spans="1:9" ht="14.25">
      <c r="A77" s="30">
        <v>44692</v>
      </c>
      <c r="B77" s="31"/>
      <c r="C77" s="32"/>
      <c r="D77" s="33" t="s">
        <v>40</v>
      </c>
      <c r="E77" s="33" t="s">
        <v>41</v>
      </c>
      <c r="F77" s="33" t="s">
        <v>42</v>
      </c>
      <c r="G77" s="33" t="s">
        <v>43</v>
      </c>
      <c r="H77" s="16" t="s">
        <v>44</v>
      </c>
      <c r="I77" s="34">
        <v>19813</v>
      </c>
    </row>
    <row r="78" spans="1:9" ht="14.25">
      <c r="A78" s="41">
        <v>44690</v>
      </c>
      <c r="B78" s="31" t="s">
        <v>32</v>
      </c>
      <c r="C78" s="32"/>
      <c r="D78" s="38" t="s">
        <v>129</v>
      </c>
      <c r="E78" s="38" t="s">
        <v>130</v>
      </c>
      <c r="F78" s="38" t="s">
        <v>83</v>
      </c>
      <c r="G78" s="38" t="s">
        <v>43</v>
      </c>
      <c r="H78" s="12" t="s">
        <v>74</v>
      </c>
      <c r="I78" s="34">
        <v>37045.75</v>
      </c>
    </row>
    <row r="79" spans="1:9" ht="14.25">
      <c r="A79" s="35">
        <v>44695</v>
      </c>
      <c r="B79" s="31" t="s">
        <v>32</v>
      </c>
      <c r="C79" s="32" t="s">
        <v>131</v>
      </c>
      <c r="D79" s="31" t="s">
        <v>132</v>
      </c>
      <c r="E79" s="31" t="s">
        <v>133</v>
      </c>
      <c r="F79" s="31" t="s">
        <v>48</v>
      </c>
      <c r="G79" s="31" t="s">
        <v>49</v>
      </c>
      <c r="H79" s="31" t="s">
        <v>134</v>
      </c>
      <c r="I79" s="34">
        <v>37125.93</v>
      </c>
    </row>
    <row r="80" spans="1:9" ht="14.25">
      <c r="A80" s="35">
        <v>44698</v>
      </c>
      <c r="B80" s="36" t="s">
        <v>32</v>
      </c>
      <c r="C80" s="32" t="s">
        <v>135</v>
      </c>
      <c r="D80" s="36" t="s">
        <v>136</v>
      </c>
      <c r="E80" s="36" t="s">
        <v>137</v>
      </c>
      <c r="F80" s="36" t="s">
        <v>42</v>
      </c>
      <c r="G80" s="36" t="s">
        <v>49</v>
      </c>
      <c r="H80" s="36" t="s">
        <v>53</v>
      </c>
      <c r="I80" s="34">
        <v>41926.5</v>
      </c>
    </row>
    <row r="81" spans="1:9" ht="14.25">
      <c r="A81" s="30">
        <v>44697</v>
      </c>
      <c r="B81" s="35"/>
      <c r="C81" s="32"/>
      <c r="D81" s="31" t="s">
        <v>138</v>
      </c>
      <c r="E81" s="31" t="s">
        <v>139</v>
      </c>
      <c r="F81" s="31" t="s">
        <v>42</v>
      </c>
      <c r="G81" s="31" t="s">
        <v>43</v>
      </c>
      <c r="H81" s="31" t="s">
        <v>123</v>
      </c>
      <c r="I81" s="34">
        <v>46846.48</v>
      </c>
    </row>
    <row r="82" spans="1:9" ht="14.25">
      <c r="A82" s="35">
        <v>44705</v>
      </c>
      <c r="B82" s="31" t="s">
        <v>32</v>
      </c>
      <c r="C82" s="32"/>
      <c r="D82" s="36" t="s">
        <v>140</v>
      </c>
      <c r="E82" s="36" t="s">
        <v>141</v>
      </c>
      <c r="F82" s="36" t="s">
        <v>42</v>
      </c>
      <c r="G82" s="36" t="s">
        <v>43</v>
      </c>
      <c r="H82" s="36" t="s">
        <v>53</v>
      </c>
      <c r="I82" s="34">
        <v>50000</v>
      </c>
    </row>
    <row r="83" spans="1:9" ht="14.25">
      <c r="A83" s="35">
        <v>44701</v>
      </c>
      <c r="B83" s="31" t="s">
        <v>32</v>
      </c>
      <c r="C83" s="32" t="s">
        <v>142</v>
      </c>
      <c r="D83" s="31" t="s">
        <v>72</v>
      </c>
      <c r="E83" s="31" t="s">
        <v>73</v>
      </c>
      <c r="F83" s="31" t="s">
        <v>48</v>
      </c>
      <c r="G83" s="31" t="s">
        <v>49</v>
      </c>
      <c r="H83" s="31" t="s">
        <v>74</v>
      </c>
      <c r="I83" s="34">
        <v>51236.94</v>
      </c>
    </row>
    <row r="84" spans="1:9" ht="14.25">
      <c r="A84" s="30">
        <v>44700</v>
      </c>
      <c r="B84" s="31" t="s">
        <v>91</v>
      </c>
      <c r="C84" s="32" t="s">
        <v>143</v>
      </c>
      <c r="D84" s="31" t="s">
        <v>144</v>
      </c>
      <c r="E84" s="31" t="s">
        <v>145</v>
      </c>
      <c r="F84" s="31" t="s">
        <v>42</v>
      </c>
      <c r="G84" s="31" t="s">
        <v>43</v>
      </c>
      <c r="H84" s="31" t="s">
        <v>98</v>
      </c>
      <c r="I84" s="34">
        <v>65000</v>
      </c>
    </row>
    <row r="85" spans="1:9" ht="14.25">
      <c r="A85" s="39">
        <v>44700</v>
      </c>
      <c r="B85" s="31" t="s">
        <v>91</v>
      </c>
      <c r="C85" s="32" t="s">
        <v>146</v>
      </c>
      <c r="D85" s="31" t="s">
        <v>147</v>
      </c>
      <c r="E85" s="31" t="s">
        <v>148</v>
      </c>
      <c r="F85" s="31" t="s">
        <v>83</v>
      </c>
      <c r="G85" s="31" t="s">
        <v>43</v>
      </c>
      <c r="H85" s="31" t="s">
        <v>53</v>
      </c>
      <c r="I85" s="34">
        <v>76800</v>
      </c>
    </row>
    <row r="86" spans="1:9" ht="14.25">
      <c r="A86" s="39">
        <v>44700</v>
      </c>
      <c r="B86" s="31" t="s">
        <v>91</v>
      </c>
      <c r="C86" s="32" t="s">
        <v>146</v>
      </c>
      <c r="D86" s="31" t="s">
        <v>149</v>
      </c>
      <c r="E86" s="31" t="s">
        <v>148</v>
      </c>
      <c r="F86" s="31" t="s">
        <v>83</v>
      </c>
      <c r="G86" s="31" t="s">
        <v>43</v>
      </c>
      <c r="H86" s="31" t="s">
        <v>53</v>
      </c>
      <c r="I86" s="34">
        <v>77600</v>
      </c>
    </row>
    <row r="87" spans="1:9" ht="14.25">
      <c r="A87" s="30">
        <v>44690</v>
      </c>
      <c r="B87" s="31" t="s">
        <v>91</v>
      </c>
      <c r="C87" s="32" t="s">
        <v>150</v>
      </c>
      <c r="D87" s="31" t="s">
        <v>136</v>
      </c>
      <c r="E87" s="31" t="s">
        <v>151</v>
      </c>
      <c r="F87" s="31" t="s">
        <v>115</v>
      </c>
      <c r="G87" s="31" t="s">
        <v>43</v>
      </c>
      <c r="H87" s="31" t="s">
        <v>53</v>
      </c>
      <c r="I87" s="34">
        <v>88935</v>
      </c>
    </row>
    <row r="88" spans="1:9" ht="14.25">
      <c r="A88" s="35">
        <v>44697</v>
      </c>
      <c r="B88" s="36" t="s">
        <v>32</v>
      </c>
      <c r="C88" s="32" t="s">
        <v>152</v>
      </c>
      <c r="D88" s="36" t="s">
        <v>153</v>
      </c>
      <c r="E88" s="36" t="s">
        <v>154</v>
      </c>
      <c r="F88" s="36" t="s">
        <v>83</v>
      </c>
      <c r="G88" s="36" t="s">
        <v>43</v>
      </c>
      <c r="H88" s="36" t="s">
        <v>53</v>
      </c>
      <c r="I88" s="34">
        <v>90000</v>
      </c>
    </row>
    <row r="89" spans="1:9" ht="14.25">
      <c r="A89" s="30">
        <v>44683</v>
      </c>
      <c r="B89" s="31" t="s">
        <v>59</v>
      </c>
      <c r="C89" s="32" t="s">
        <v>155</v>
      </c>
      <c r="D89" s="31" t="s">
        <v>156</v>
      </c>
      <c r="E89" s="31" t="s">
        <v>157</v>
      </c>
      <c r="F89" s="31" t="s">
        <v>42</v>
      </c>
      <c r="G89" s="31" t="s">
        <v>43</v>
      </c>
      <c r="H89" s="31" t="s">
        <v>158</v>
      </c>
      <c r="I89" s="34">
        <v>92041.18</v>
      </c>
    </row>
    <row r="90" spans="1:9" ht="14.25">
      <c r="A90" s="42">
        <v>44683</v>
      </c>
      <c r="B90" s="43" t="s">
        <v>59</v>
      </c>
      <c r="C90" s="44" t="s">
        <v>155</v>
      </c>
      <c r="D90" s="43" t="s">
        <v>159</v>
      </c>
      <c r="E90" s="43" t="s">
        <v>157</v>
      </c>
      <c r="F90" s="43" t="s">
        <v>42</v>
      </c>
      <c r="G90" s="43" t="s">
        <v>43</v>
      </c>
      <c r="H90" s="43" t="s">
        <v>158</v>
      </c>
      <c r="I90" s="45">
        <v>104994.19</v>
      </c>
    </row>
    <row r="91" spans="1:9" ht="14.25">
      <c r="A91" s="30">
        <v>44683</v>
      </c>
      <c r="B91" s="31" t="s">
        <v>59</v>
      </c>
      <c r="C91" s="32" t="s">
        <v>155</v>
      </c>
      <c r="D91" s="31" t="s">
        <v>160</v>
      </c>
      <c r="E91" s="31" t="s">
        <v>157</v>
      </c>
      <c r="F91" s="31" t="s">
        <v>42</v>
      </c>
      <c r="G91" s="31" t="s">
        <v>43</v>
      </c>
      <c r="H91" s="31" t="s">
        <v>158</v>
      </c>
      <c r="I91" s="34">
        <v>112040.88</v>
      </c>
    </row>
    <row r="92" spans="1:9" ht="14.25">
      <c r="A92" s="30">
        <v>44683</v>
      </c>
      <c r="B92" s="31" t="s">
        <v>59</v>
      </c>
      <c r="C92" s="32" t="s">
        <v>155</v>
      </c>
      <c r="D92" s="31" t="s">
        <v>161</v>
      </c>
      <c r="E92" s="31" t="s">
        <v>157</v>
      </c>
      <c r="F92" s="31" t="s">
        <v>42</v>
      </c>
      <c r="G92" s="31" t="s">
        <v>43</v>
      </c>
      <c r="H92" s="31" t="s">
        <v>158</v>
      </c>
      <c r="I92" s="34">
        <v>112394.74</v>
      </c>
    </row>
    <row r="93" spans="1:9" ht="14.25">
      <c r="A93" s="30">
        <v>44683</v>
      </c>
      <c r="B93" s="31" t="s">
        <v>59</v>
      </c>
      <c r="C93" s="32" t="s">
        <v>155</v>
      </c>
      <c r="D93" s="31" t="s">
        <v>162</v>
      </c>
      <c r="E93" s="31" t="s">
        <v>157</v>
      </c>
      <c r="F93" s="31" t="s">
        <v>42</v>
      </c>
      <c r="G93" s="31" t="s">
        <v>43</v>
      </c>
      <c r="H93" s="31" t="s">
        <v>158</v>
      </c>
      <c r="I93" s="34">
        <v>121117.19</v>
      </c>
    </row>
    <row r="94" spans="1:9" ht="14.25">
      <c r="A94" s="30">
        <v>44697</v>
      </c>
      <c r="B94" s="31"/>
      <c r="C94" s="46"/>
      <c r="D94" s="47" t="s">
        <v>163</v>
      </c>
      <c r="E94" s="47" t="s">
        <v>164</v>
      </c>
      <c r="F94" s="47" t="s">
        <v>42</v>
      </c>
      <c r="G94" s="47" t="s">
        <v>43</v>
      </c>
      <c r="H94" s="47" t="s">
        <v>74</v>
      </c>
      <c r="I94" s="48">
        <v>298691.62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Gaston</cp:lastModifiedBy>
  <dcterms:created xsi:type="dcterms:W3CDTF">2022-08-08T14:31:15Z</dcterms:created>
  <dcterms:modified xsi:type="dcterms:W3CDTF">2022-08-08T14:43:07Z</dcterms:modified>
  <cp:category/>
  <cp:version/>
  <cp:contentType/>
  <cp:contentStatus/>
</cp:coreProperties>
</file>